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5195" windowHeight="7935"/>
  </bookViews>
  <sheets>
    <sheet name="Лист1" sheetId="1" r:id="rId1"/>
  </sheets>
  <definedNames>
    <definedName name="_xlnm.Print_Area" localSheetId="0">Лист1!$A$1:$H$40</definedName>
  </definedNames>
  <calcPr calcId="145621"/>
</workbook>
</file>

<file path=xl/calcChain.xml><?xml version="1.0" encoding="utf-8"?>
<calcChain xmlns="http://schemas.openxmlformats.org/spreadsheetml/2006/main">
  <c r="C10" i="1" l="1"/>
  <c r="C37" i="1"/>
  <c r="C35" i="1"/>
  <c r="C36" i="1" s="1"/>
  <c r="D28" i="1"/>
  <c r="H9" i="1"/>
  <c r="G9" i="1"/>
  <c r="F9" i="1"/>
  <c r="E9" i="1"/>
  <c r="D9" i="1"/>
  <c r="C9" i="1"/>
  <c r="H10" i="1" l="1"/>
  <c r="G10" i="1"/>
  <c r="F10" i="1"/>
  <c r="E10" i="1"/>
  <c r="D10" i="1"/>
  <c r="H18" i="1" l="1"/>
  <c r="H15" i="1" s="1"/>
  <c r="H28" i="1"/>
  <c r="H26" i="1" s="1"/>
  <c r="G28" i="1"/>
  <c r="G26" i="1" s="1"/>
  <c r="F28" i="1"/>
  <c r="E28" i="1"/>
  <c r="E26" i="1" s="1"/>
  <c r="C28" i="1"/>
  <c r="H33" i="1"/>
  <c r="H29" i="1"/>
  <c r="G18" i="1"/>
  <c r="F18" i="1"/>
  <c r="F15" i="1" s="1"/>
  <c r="E18" i="1"/>
  <c r="D26" i="1"/>
  <c r="G33" i="1"/>
  <c r="F33" i="1"/>
  <c r="E33" i="1"/>
  <c r="D33" i="1"/>
  <c r="C33" i="1"/>
  <c r="G29" i="1"/>
  <c r="F29" i="1"/>
  <c r="E29" i="1"/>
  <c r="D29" i="1"/>
  <c r="C29" i="1"/>
  <c r="D18" i="1"/>
  <c r="D15" i="1" s="1"/>
  <c r="C18" i="1"/>
  <c r="C15" i="1" s="1"/>
  <c r="G15" i="1"/>
  <c r="E15" i="1"/>
  <c r="C26" i="1" l="1"/>
  <c r="C38" i="1"/>
  <c r="C19" i="1"/>
  <c r="H19" i="1"/>
  <c r="F26" i="1"/>
  <c r="G19" i="1"/>
  <c r="E19" i="1"/>
  <c r="F19" i="1"/>
  <c r="D19" i="1"/>
  <c r="C23" i="1" l="1"/>
  <c r="C21" i="1" s="1"/>
  <c r="C20" i="1" s="1"/>
  <c r="D25" i="1"/>
  <c r="D38" i="1" l="1"/>
  <c r="D24" i="1"/>
  <c r="D37" i="1" s="1"/>
  <c r="D35" i="1" l="1"/>
  <c r="D36" i="1" s="1"/>
  <c r="E25" i="1"/>
  <c r="D23" i="1"/>
  <c r="D20" i="1" l="1"/>
  <c r="D21" i="1"/>
  <c r="E24" i="1"/>
  <c r="E38" i="1"/>
  <c r="E37" i="1" l="1"/>
  <c r="E23" i="1"/>
  <c r="E21" i="1" s="1"/>
  <c r="E20" i="1" s="1"/>
  <c r="E35" i="1"/>
  <c r="E36" i="1" s="1"/>
  <c r="F25" i="1"/>
  <c r="F38" i="1" l="1"/>
  <c r="F24" i="1"/>
  <c r="F37" i="1" l="1"/>
  <c r="F23" i="1"/>
  <c r="F21" i="1" s="1"/>
  <c r="F20" i="1" s="1"/>
  <c r="F35" i="1"/>
  <c r="F36" i="1" s="1"/>
  <c r="G25" i="1"/>
  <c r="G24" i="1" l="1"/>
  <c r="G38" i="1"/>
  <c r="G37" i="1" l="1"/>
  <c r="G35" i="1"/>
  <c r="G36" i="1" s="1"/>
  <c r="H25" i="1"/>
  <c r="G23" i="1"/>
  <c r="G21" i="1" s="1"/>
  <c r="G20" i="1" s="1"/>
  <c r="H24" i="1" l="1"/>
  <c r="H38" i="1"/>
  <c r="H35" i="1" l="1"/>
  <c r="H36" i="1" s="1"/>
  <c r="H37" i="1"/>
  <c r="H23" i="1"/>
  <c r="H21" i="1" s="1"/>
  <c r="H20" i="1" s="1"/>
</calcChain>
</file>

<file path=xl/sharedStrings.xml><?xml version="1.0" encoding="utf-8"?>
<sst xmlns="http://schemas.openxmlformats.org/spreadsheetml/2006/main" count="60" uniqueCount="56">
  <si>
    <t>№ п/п</t>
  </si>
  <si>
    <t>Наименование показателя</t>
  </si>
  <si>
    <t>2017 год</t>
  </si>
  <si>
    <t>2018 год</t>
  </si>
  <si>
    <t>2019 год</t>
  </si>
  <si>
    <t>2020 год</t>
  </si>
  <si>
    <t>2021 год</t>
  </si>
  <si>
    <t xml:space="preserve">1. </t>
  </si>
  <si>
    <t>Доходы бюджета города -всего</t>
  </si>
  <si>
    <t>в том числе:</t>
  </si>
  <si>
    <t>1.1</t>
  </si>
  <si>
    <t>1.2</t>
  </si>
  <si>
    <t xml:space="preserve"> - безвозмездные поступления</t>
  </si>
  <si>
    <t xml:space="preserve">2. </t>
  </si>
  <si>
    <t>Расходы бюджета города -всего</t>
  </si>
  <si>
    <t>2.1</t>
  </si>
  <si>
    <t>2.2</t>
  </si>
  <si>
    <t xml:space="preserve"> - за счёт средств бюджета города Твери</t>
  </si>
  <si>
    <t xml:space="preserve"> - за счёт межбюджетных трансфертов</t>
  </si>
  <si>
    <t>3.</t>
  </si>
  <si>
    <t xml:space="preserve">4. </t>
  </si>
  <si>
    <t>Отношение дефицита бюджета города к общему годовому объему доходов бюджета города Твери без учета объема безвозмездных поступлений (в процентах)</t>
  </si>
  <si>
    <t>5.</t>
  </si>
  <si>
    <t>5.1</t>
  </si>
  <si>
    <t xml:space="preserve"> - кредиты  кредитных  организаций  </t>
  </si>
  <si>
    <t xml:space="preserve">     получение кредитов</t>
  </si>
  <si>
    <t xml:space="preserve">     погашение кредитов</t>
  </si>
  <si>
    <t>5.2</t>
  </si>
  <si>
    <t>Бюджетные кредиты от других бюджетов бюджетной системы РФ</t>
  </si>
  <si>
    <t>Изменение  остатков средств на счетах по учёту средств бюджетов</t>
  </si>
  <si>
    <t>5.3</t>
  </si>
  <si>
    <t xml:space="preserve">     остатки на начало периода</t>
  </si>
  <si>
    <t>Иные источники внутреннего финансирования дефицита</t>
  </si>
  <si>
    <t>5.4</t>
  </si>
  <si>
    <t xml:space="preserve"> - средства от  продажи акций и иных форм участия в капитале, находящиеся в муниципальной собственности</t>
  </si>
  <si>
    <t xml:space="preserve">     остатки на конец периода</t>
  </si>
  <si>
    <t>6.</t>
  </si>
  <si>
    <t>Объем муниципального долга на 1 января соответствующего финансового года</t>
  </si>
  <si>
    <t>7.</t>
  </si>
  <si>
    <t>Объем средств, направляемых в соответствующем финансовом году на погашение суммы основного долга по муниципальным заимствованиям</t>
  </si>
  <si>
    <t>8.</t>
  </si>
  <si>
    <t>Объем расходов на обслуживание муниципального долга</t>
  </si>
  <si>
    <t>9.</t>
  </si>
  <si>
    <t>млн.руб.</t>
  </si>
  <si>
    <t>Прогноз основных характеристик бюджета города Твери на 2017 - 2022 годы</t>
  </si>
  <si>
    <t>2022 год</t>
  </si>
  <si>
    <t xml:space="preserve">Дефицит (профицит) бюджета </t>
  </si>
  <si>
    <t>Источники финансирования дефицита бюджета – всего</t>
  </si>
  <si>
    <t>% к налоговым и неналоговым доходам</t>
  </si>
  <si>
    <t>Приложение 2</t>
  </si>
  <si>
    <t>на долгосрочный период  до 2022 года</t>
  </si>
  <si>
    <t>Объем муниципальных заимствований в соответствующем финансовом году
 (кредиты  банковские + бюджетные =)</t>
  </si>
  <si>
    <t xml:space="preserve"> - налоговые доходы</t>
  </si>
  <si>
    <t>1.3</t>
  </si>
  <si>
    <t xml:space="preserve"> - неналоговые доходы</t>
  </si>
  <si>
    <t>к бюджетному прогнозу города Твери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</si>
</sst>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9"/>
      <color rgb="FFFFFF00"/>
      <name val="Times New Roman"/>
      <family val="1"/>
      <charset val="204"/>
    </font>
    <font>
      <i/>
      <sz val="10"/>
      <color rgb="FFFFFF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8" fillId="0" borderId="0" xfId="0" applyNumberFormat="1" applyFont="1" applyFill="1" applyAlignment="1">
      <alignment horizontal="left" vertical="center"/>
    </xf>
    <xf numFmtId="164" fontId="0" fillId="0" borderId="0" xfId="0" applyNumberFormat="1"/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1" fillId="0" borderId="0" xfId="0" applyFont="1" applyFill="1"/>
    <xf numFmtId="0" fontId="9" fillId="0" borderId="1" xfId="0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164" fontId="9" fillId="0" borderId="3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Border="1"/>
    <xf numFmtId="0" fontId="9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view="pageBreakPreview" topLeftCell="A22" zoomScaleNormal="100" zoomScaleSheetLayoutView="100" workbookViewId="0">
      <selection activeCell="B34" sqref="B34"/>
    </sheetView>
  </sheetViews>
  <sheetFormatPr defaultRowHeight="15" x14ac:dyDescent="0.25"/>
  <cols>
    <col min="1" max="1" width="4.42578125" style="4" customWidth="1"/>
    <col min="2" max="2" width="54.85546875" customWidth="1"/>
    <col min="3" max="3" width="13.5703125" customWidth="1"/>
    <col min="4" max="4" width="12.140625" customWidth="1"/>
    <col min="5" max="5" width="12.28515625" customWidth="1"/>
    <col min="6" max="6" width="11.5703125" customWidth="1"/>
    <col min="7" max="7" width="12.5703125" customWidth="1"/>
    <col min="8" max="8" width="12.42578125" customWidth="1"/>
    <col min="9" max="9" width="15.140625" customWidth="1"/>
  </cols>
  <sheetData>
    <row r="1" spans="1:8" ht="15.75" x14ac:dyDescent="0.25">
      <c r="E1" s="23" t="s">
        <v>49</v>
      </c>
      <c r="F1" s="23"/>
      <c r="G1" s="23"/>
      <c r="H1" s="23"/>
    </row>
    <row r="2" spans="1:8" ht="15.75" x14ac:dyDescent="0.25">
      <c r="E2" s="23" t="s">
        <v>55</v>
      </c>
      <c r="F2" s="23"/>
      <c r="G2" s="23"/>
      <c r="H2" s="23"/>
    </row>
    <row r="3" spans="1:8" ht="15.75" x14ac:dyDescent="0.25">
      <c r="E3" s="23" t="s">
        <v>50</v>
      </c>
      <c r="F3" s="23"/>
      <c r="G3" s="23"/>
      <c r="H3" s="23"/>
    </row>
    <row r="5" spans="1:8" ht="18.75" x14ac:dyDescent="0.25">
      <c r="A5" s="24" t="s">
        <v>44</v>
      </c>
      <c r="B5" s="24"/>
      <c r="C5" s="24"/>
      <c r="D5" s="24"/>
      <c r="E5" s="24"/>
      <c r="F5" s="24"/>
      <c r="G5" s="24"/>
      <c r="H5" s="25"/>
    </row>
    <row r="6" spans="1:8" ht="15.75" x14ac:dyDescent="0.25">
      <c r="B6" s="1"/>
      <c r="C6" s="1"/>
      <c r="D6" s="1"/>
      <c r="E6" s="1"/>
      <c r="F6" s="1"/>
      <c r="H6" s="2" t="s">
        <v>43</v>
      </c>
    </row>
    <row r="7" spans="1:8" ht="35.25" customHeight="1" x14ac:dyDescent="0.25">
      <c r="A7" s="9" t="s">
        <v>0</v>
      </c>
      <c r="B7" s="9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  <c r="H7" s="9" t="s">
        <v>45</v>
      </c>
    </row>
    <row r="8" spans="1:8" s="3" customFormat="1" ht="12.75" customHeight="1" x14ac:dyDescent="0.2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</row>
    <row r="9" spans="1:8" ht="19.5" customHeight="1" x14ac:dyDescent="0.25">
      <c r="A9" s="9" t="s">
        <v>7</v>
      </c>
      <c r="B9" s="13" t="s">
        <v>8</v>
      </c>
      <c r="C9" s="10">
        <f t="shared" ref="C9:H9" si="0">C11+C13+C14</f>
        <v>6385.2000000000007</v>
      </c>
      <c r="D9" s="10">
        <f t="shared" si="0"/>
        <v>6091</v>
      </c>
      <c r="E9" s="10">
        <f t="shared" si="0"/>
        <v>6069</v>
      </c>
      <c r="F9" s="10">
        <f t="shared" si="0"/>
        <v>6082.9</v>
      </c>
      <c r="G9" s="10">
        <f t="shared" si="0"/>
        <v>5899.7</v>
      </c>
      <c r="H9" s="10">
        <f t="shared" si="0"/>
        <v>5960.2999999999993</v>
      </c>
    </row>
    <row r="10" spans="1:8" x14ac:dyDescent="0.25">
      <c r="A10" s="18"/>
      <c r="B10" s="17" t="s">
        <v>9</v>
      </c>
      <c r="C10" s="22">
        <f>C11+C13</f>
        <v>3890.6000000000004</v>
      </c>
      <c r="D10" s="22">
        <f t="shared" ref="D10:H10" si="1">D11+D13</f>
        <v>3596.3999999999996</v>
      </c>
      <c r="E10" s="22">
        <f t="shared" si="1"/>
        <v>3574.3999999999996</v>
      </c>
      <c r="F10" s="22">
        <f t="shared" si="1"/>
        <v>3588.3</v>
      </c>
      <c r="G10" s="22">
        <f t="shared" si="1"/>
        <v>3405.1</v>
      </c>
      <c r="H10" s="22">
        <f t="shared" si="1"/>
        <v>3465.7</v>
      </c>
    </row>
    <row r="11" spans="1:8" s="20" customFormat="1" ht="9" customHeight="1" x14ac:dyDescent="0.25">
      <c r="A11" s="29" t="s">
        <v>10</v>
      </c>
      <c r="B11" s="28" t="s">
        <v>52</v>
      </c>
      <c r="C11" s="26">
        <v>2337.3000000000002</v>
      </c>
      <c r="D11" s="26">
        <v>2394.1</v>
      </c>
      <c r="E11" s="26">
        <v>2463.1999999999998</v>
      </c>
      <c r="F11" s="26">
        <v>2561.4</v>
      </c>
      <c r="G11" s="26">
        <v>2435.1999999999998</v>
      </c>
      <c r="H11" s="26">
        <v>2495.1999999999998</v>
      </c>
    </row>
    <row r="12" spans="1:8" s="20" customFormat="1" ht="9" customHeight="1" x14ac:dyDescent="0.25">
      <c r="A12" s="30"/>
      <c r="B12" s="27"/>
      <c r="C12" s="27"/>
      <c r="D12" s="27"/>
      <c r="E12" s="27"/>
      <c r="F12" s="27"/>
      <c r="G12" s="27"/>
      <c r="H12" s="27"/>
    </row>
    <row r="13" spans="1:8" s="20" customFormat="1" ht="17.25" customHeight="1" x14ac:dyDescent="0.25">
      <c r="A13" s="14" t="s">
        <v>11</v>
      </c>
      <c r="B13" s="15" t="s">
        <v>54</v>
      </c>
      <c r="C13" s="21">
        <v>1553.3</v>
      </c>
      <c r="D13" s="21">
        <v>1202.3</v>
      </c>
      <c r="E13" s="21">
        <v>1111.2</v>
      </c>
      <c r="F13" s="21">
        <v>1026.9000000000001</v>
      </c>
      <c r="G13" s="21">
        <v>969.9</v>
      </c>
      <c r="H13" s="21">
        <v>970.5</v>
      </c>
    </row>
    <row r="14" spans="1:8" ht="20.25" customHeight="1" x14ac:dyDescent="0.25">
      <c r="A14" s="14" t="s">
        <v>53</v>
      </c>
      <c r="B14" s="15" t="s">
        <v>12</v>
      </c>
      <c r="C14" s="10">
        <v>2494.6</v>
      </c>
      <c r="D14" s="10">
        <v>2494.6</v>
      </c>
      <c r="E14" s="10">
        <v>2494.6</v>
      </c>
      <c r="F14" s="10">
        <v>2494.6</v>
      </c>
      <c r="G14" s="10">
        <v>2494.6</v>
      </c>
      <c r="H14" s="10">
        <v>2494.6</v>
      </c>
    </row>
    <row r="15" spans="1:8" ht="18.75" customHeight="1" x14ac:dyDescent="0.25">
      <c r="A15" s="16" t="s">
        <v>13</v>
      </c>
      <c r="B15" s="13" t="s">
        <v>14</v>
      </c>
      <c r="C15" s="10">
        <f>C17+C18</f>
        <v>6771</v>
      </c>
      <c r="D15" s="10">
        <f t="shared" ref="D15:H15" si="2">D17+D18</f>
        <v>6306.7999999999993</v>
      </c>
      <c r="E15" s="10">
        <f t="shared" si="2"/>
        <v>6283.5</v>
      </c>
      <c r="F15" s="10">
        <f t="shared" si="2"/>
        <v>6190.6</v>
      </c>
      <c r="G15" s="10">
        <f t="shared" si="2"/>
        <v>6029.1</v>
      </c>
      <c r="H15" s="10">
        <f t="shared" si="2"/>
        <v>6047</v>
      </c>
    </row>
    <row r="16" spans="1:8" ht="13.5" customHeight="1" x14ac:dyDescent="0.25">
      <c r="A16" s="16"/>
      <c r="B16" s="13" t="s">
        <v>9</v>
      </c>
      <c r="C16" s="10"/>
      <c r="D16" s="10"/>
      <c r="E16" s="10"/>
      <c r="F16" s="10"/>
      <c r="G16" s="10"/>
      <c r="H16" s="10"/>
    </row>
    <row r="17" spans="1:10" ht="15.75" customHeight="1" x14ac:dyDescent="0.25">
      <c r="A17" s="16" t="s">
        <v>15</v>
      </c>
      <c r="B17" s="13" t="s">
        <v>17</v>
      </c>
      <c r="C17" s="10">
        <v>4276.3999999999996</v>
      </c>
      <c r="D17" s="10">
        <v>3812.2</v>
      </c>
      <c r="E17" s="10">
        <v>3788.9</v>
      </c>
      <c r="F17" s="10">
        <v>3696</v>
      </c>
      <c r="G17" s="10">
        <v>3534.5</v>
      </c>
      <c r="H17" s="10">
        <v>3552.4</v>
      </c>
      <c r="I17" s="8"/>
    </row>
    <row r="18" spans="1:10" ht="18.75" customHeight="1" x14ac:dyDescent="0.25">
      <c r="A18" s="16" t="s">
        <v>16</v>
      </c>
      <c r="B18" s="13" t="s">
        <v>18</v>
      </c>
      <c r="C18" s="10">
        <f>C14</f>
        <v>2494.6</v>
      </c>
      <c r="D18" s="10">
        <f>D14</f>
        <v>2494.6</v>
      </c>
      <c r="E18" s="10">
        <f t="shared" ref="E18:G18" si="3">E14</f>
        <v>2494.6</v>
      </c>
      <c r="F18" s="10">
        <f t="shared" si="3"/>
        <v>2494.6</v>
      </c>
      <c r="G18" s="10">
        <f t="shared" si="3"/>
        <v>2494.6</v>
      </c>
      <c r="H18" s="10">
        <f>H14</f>
        <v>2494.6</v>
      </c>
    </row>
    <row r="19" spans="1:10" ht="18" customHeight="1" x14ac:dyDescent="0.25">
      <c r="A19" s="16" t="s">
        <v>19</v>
      </c>
      <c r="B19" s="13" t="s">
        <v>46</v>
      </c>
      <c r="C19" s="10">
        <f>C9-C15</f>
        <v>-385.79999999999927</v>
      </c>
      <c r="D19" s="10">
        <f t="shared" ref="D19:H19" si="4">D9-D15</f>
        <v>-215.79999999999927</v>
      </c>
      <c r="E19" s="10">
        <f t="shared" si="4"/>
        <v>-214.5</v>
      </c>
      <c r="F19" s="10">
        <f t="shared" si="4"/>
        <v>-107.70000000000073</v>
      </c>
      <c r="G19" s="10">
        <f t="shared" si="4"/>
        <v>-129.40000000000055</v>
      </c>
      <c r="H19" s="10">
        <f t="shared" si="4"/>
        <v>-86.700000000000728</v>
      </c>
    </row>
    <row r="20" spans="1:10" ht="47.25" customHeight="1" x14ac:dyDescent="0.25">
      <c r="A20" s="16" t="s">
        <v>20</v>
      </c>
      <c r="B20" s="13" t="s">
        <v>21</v>
      </c>
      <c r="C20" s="19">
        <f t="shared" ref="C20:H20" si="5">C21/C10</f>
        <v>9.916208296920781E-2</v>
      </c>
      <c r="D20" s="19">
        <f t="shared" si="5"/>
        <v>6.0004448893337552E-2</v>
      </c>
      <c r="E20" s="19">
        <f t="shared" si="5"/>
        <v>6.0010071620411824E-2</v>
      </c>
      <c r="F20" s="19">
        <f t="shared" si="5"/>
        <v>3.0014212858456853E-2</v>
      </c>
      <c r="G20" s="19">
        <f t="shared" si="5"/>
        <v>3.8001820798214604E-2</v>
      </c>
      <c r="H20" s="19">
        <f t="shared" si="5"/>
        <v>2.5016591164844254E-2</v>
      </c>
    </row>
    <row r="21" spans="1:10" x14ac:dyDescent="0.25">
      <c r="A21" s="16" t="s">
        <v>22</v>
      </c>
      <c r="B21" s="13" t="s">
        <v>47</v>
      </c>
      <c r="C21" s="10">
        <f>C23+C26+C29+C33</f>
        <v>385.79999999999995</v>
      </c>
      <c r="D21" s="10">
        <f>D23+D26+D29+D33</f>
        <v>215.79999999999916</v>
      </c>
      <c r="E21" s="10">
        <f>E23+E26+E29+E33</f>
        <v>214.5</v>
      </c>
      <c r="F21" s="10">
        <f t="shared" ref="F21:H21" si="6">F23+F26+F29+F33</f>
        <v>107.70000000000073</v>
      </c>
      <c r="G21" s="10">
        <f t="shared" si="6"/>
        <v>129.40000000000055</v>
      </c>
      <c r="H21" s="10">
        <f t="shared" si="6"/>
        <v>86.700000000000728</v>
      </c>
    </row>
    <row r="22" spans="1:10" ht="17.25" customHeight="1" x14ac:dyDescent="0.25">
      <c r="A22" s="16"/>
      <c r="B22" s="13" t="s">
        <v>9</v>
      </c>
      <c r="C22" s="10"/>
      <c r="D22" s="10"/>
      <c r="E22" s="10"/>
      <c r="F22" s="10"/>
      <c r="G22" s="10"/>
      <c r="H22" s="10"/>
      <c r="I22" s="6"/>
      <c r="J22" s="5"/>
    </row>
    <row r="23" spans="1:10" ht="19.5" customHeight="1" x14ac:dyDescent="0.25">
      <c r="A23" s="16" t="s">
        <v>23</v>
      </c>
      <c r="B23" s="13" t="s">
        <v>24</v>
      </c>
      <c r="C23" s="10">
        <f t="shared" ref="C23:D23" si="7">C24-C25</f>
        <v>385.79999999999995</v>
      </c>
      <c r="D23" s="10">
        <f t="shared" si="7"/>
        <v>253.89999999999918</v>
      </c>
      <c r="E23" s="10">
        <f t="shared" ref="E23" si="8">E24-E25</f>
        <v>214.5</v>
      </c>
      <c r="F23" s="10">
        <f t="shared" ref="F23" si="9">F24-F25</f>
        <v>107.70000000000073</v>
      </c>
      <c r="G23" s="10">
        <f t="shared" ref="G23:H23" si="10">G24-G25</f>
        <v>129.40000000000055</v>
      </c>
      <c r="H23" s="10">
        <f t="shared" si="10"/>
        <v>86.700000000000728</v>
      </c>
    </row>
    <row r="24" spans="1:10" ht="15" customHeight="1" x14ac:dyDescent="0.25">
      <c r="A24" s="16"/>
      <c r="B24" s="13" t="s">
        <v>25</v>
      </c>
      <c r="C24" s="10">
        <v>1906.5</v>
      </c>
      <c r="D24" s="10">
        <f>D25-(D19)+38.1</f>
        <v>2160.3999999999992</v>
      </c>
      <c r="E24" s="10">
        <f>E25-(E19)</f>
        <v>2374.8999999999992</v>
      </c>
      <c r="F24" s="10">
        <f>F25-(F19)</f>
        <v>2482.6</v>
      </c>
      <c r="G24" s="10">
        <f t="shared" ref="G24:H24" si="11">G25-(G19)</f>
        <v>2612.0000000000005</v>
      </c>
      <c r="H24" s="10">
        <f t="shared" si="11"/>
        <v>2698.7000000000012</v>
      </c>
    </row>
    <row r="25" spans="1:10" ht="14.25" customHeight="1" x14ac:dyDescent="0.25">
      <c r="A25" s="16"/>
      <c r="B25" s="13" t="s">
        <v>26</v>
      </c>
      <c r="C25" s="10">
        <v>1520.7</v>
      </c>
      <c r="D25" s="10">
        <f t="shared" ref="D25:H25" si="12">C24</f>
        <v>1906.5</v>
      </c>
      <c r="E25" s="10">
        <f t="shared" si="12"/>
        <v>2160.3999999999992</v>
      </c>
      <c r="F25" s="10">
        <f t="shared" si="12"/>
        <v>2374.8999999999992</v>
      </c>
      <c r="G25" s="10">
        <f t="shared" si="12"/>
        <v>2482.6</v>
      </c>
      <c r="H25" s="10">
        <f t="shared" si="12"/>
        <v>2612.0000000000005</v>
      </c>
    </row>
    <row r="26" spans="1:10" ht="31.5" customHeight="1" x14ac:dyDescent="0.25">
      <c r="A26" s="16" t="s">
        <v>27</v>
      </c>
      <c r="B26" s="13" t="s">
        <v>28</v>
      </c>
      <c r="C26" s="10">
        <f t="shared" ref="C26:H26" si="13">C27-C28</f>
        <v>0</v>
      </c>
      <c r="D26" s="10">
        <f t="shared" si="13"/>
        <v>-38.100000000000023</v>
      </c>
      <c r="E26" s="10">
        <f t="shared" si="13"/>
        <v>0</v>
      </c>
      <c r="F26" s="10">
        <f t="shared" si="13"/>
        <v>0</v>
      </c>
      <c r="G26" s="10">
        <f t="shared" si="13"/>
        <v>0</v>
      </c>
      <c r="H26" s="10">
        <f t="shared" si="13"/>
        <v>0</v>
      </c>
    </row>
    <row r="27" spans="1:10" x14ac:dyDescent="0.25">
      <c r="A27" s="16"/>
      <c r="B27" s="13" t="s">
        <v>25</v>
      </c>
      <c r="C27" s="10">
        <v>320</v>
      </c>
      <c r="D27" s="10">
        <v>295</v>
      </c>
      <c r="E27" s="10">
        <v>295</v>
      </c>
      <c r="F27" s="10">
        <v>295</v>
      </c>
      <c r="G27" s="10">
        <v>280</v>
      </c>
      <c r="H27" s="10">
        <v>285</v>
      </c>
      <c r="I27" s="7"/>
    </row>
    <row r="28" spans="1:10" x14ac:dyDescent="0.25">
      <c r="A28" s="16"/>
      <c r="B28" s="13" t="s">
        <v>26</v>
      </c>
      <c r="C28" s="10">
        <f t="shared" ref="C28:H28" si="14">C27</f>
        <v>320</v>
      </c>
      <c r="D28" s="10">
        <f>D27+38.1</f>
        <v>333.1</v>
      </c>
      <c r="E28" s="10">
        <f t="shared" si="14"/>
        <v>295</v>
      </c>
      <c r="F28" s="10">
        <f t="shared" si="14"/>
        <v>295</v>
      </c>
      <c r="G28" s="10">
        <f t="shared" si="14"/>
        <v>280</v>
      </c>
      <c r="H28" s="10">
        <f t="shared" si="14"/>
        <v>285</v>
      </c>
    </row>
    <row r="29" spans="1:10" ht="29.25" customHeight="1" x14ac:dyDescent="0.25">
      <c r="A29" s="16" t="s">
        <v>30</v>
      </c>
      <c r="B29" s="13" t="s">
        <v>29</v>
      </c>
      <c r="C29" s="10">
        <f t="shared" ref="C29:H29" si="15">C30-C31</f>
        <v>0</v>
      </c>
      <c r="D29" s="10">
        <f t="shared" si="15"/>
        <v>0</v>
      </c>
      <c r="E29" s="10">
        <f t="shared" si="15"/>
        <v>0</v>
      </c>
      <c r="F29" s="10">
        <f t="shared" si="15"/>
        <v>0</v>
      </c>
      <c r="G29" s="10">
        <f t="shared" si="15"/>
        <v>0</v>
      </c>
      <c r="H29" s="10">
        <f t="shared" si="15"/>
        <v>0</v>
      </c>
    </row>
    <row r="30" spans="1:10" hidden="1" x14ac:dyDescent="0.25">
      <c r="A30" s="16"/>
      <c r="B30" s="13" t="s">
        <v>31</v>
      </c>
      <c r="C30" s="10"/>
      <c r="D30" s="10"/>
      <c r="E30" s="10"/>
      <c r="F30" s="10"/>
      <c r="G30" s="10"/>
      <c r="H30" s="10"/>
    </row>
    <row r="31" spans="1:10" ht="12.75" hidden="1" customHeight="1" x14ac:dyDescent="0.25">
      <c r="A31" s="16"/>
      <c r="B31" s="13" t="s">
        <v>35</v>
      </c>
      <c r="C31" s="10"/>
      <c r="D31" s="10"/>
      <c r="E31" s="10"/>
      <c r="F31" s="10"/>
      <c r="G31" s="10"/>
      <c r="H31" s="10"/>
    </row>
    <row r="32" spans="1:10" ht="12.75" customHeight="1" x14ac:dyDescent="0.25">
      <c r="A32" s="9">
        <v>1</v>
      </c>
      <c r="B32" s="9">
        <v>2</v>
      </c>
      <c r="C32" s="9">
        <v>3</v>
      </c>
      <c r="D32" s="9">
        <v>4</v>
      </c>
      <c r="E32" s="9">
        <v>5</v>
      </c>
      <c r="F32" s="9">
        <v>6</v>
      </c>
      <c r="G32" s="9">
        <v>7</v>
      </c>
      <c r="H32" s="9">
        <v>8</v>
      </c>
    </row>
    <row r="33" spans="1:8" x14ac:dyDescent="0.25">
      <c r="A33" s="16" t="s">
        <v>33</v>
      </c>
      <c r="B33" s="13" t="s">
        <v>32</v>
      </c>
      <c r="C33" s="10">
        <f t="shared" ref="C33:H33" si="16">C34</f>
        <v>0</v>
      </c>
      <c r="D33" s="10">
        <f t="shared" si="16"/>
        <v>0</v>
      </c>
      <c r="E33" s="10">
        <f t="shared" si="16"/>
        <v>0</v>
      </c>
      <c r="F33" s="10">
        <f t="shared" si="16"/>
        <v>0</v>
      </c>
      <c r="G33" s="10">
        <f t="shared" si="16"/>
        <v>0</v>
      </c>
      <c r="H33" s="10">
        <f t="shared" si="16"/>
        <v>0</v>
      </c>
    </row>
    <row r="34" spans="1:8" ht="30" x14ac:dyDescent="0.25">
      <c r="A34" s="16"/>
      <c r="B34" s="13" t="s">
        <v>34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</row>
    <row r="35" spans="1:8" ht="30" x14ac:dyDescent="0.25">
      <c r="A35" s="16" t="s">
        <v>36</v>
      </c>
      <c r="B35" s="13" t="s">
        <v>37</v>
      </c>
      <c r="C35" s="10">
        <f>C24+38.1</f>
        <v>1944.6</v>
      </c>
      <c r="D35" s="10">
        <f t="shared" ref="D35:H35" si="17">D24</f>
        <v>2160.3999999999992</v>
      </c>
      <c r="E35" s="10">
        <f t="shared" si="17"/>
        <v>2374.8999999999992</v>
      </c>
      <c r="F35" s="10">
        <f t="shared" si="17"/>
        <v>2482.6</v>
      </c>
      <c r="G35" s="10">
        <f t="shared" si="17"/>
        <v>2612.0000000000005</v>
      </c>
      <c r="H35" s="10">
        <f t="shared" si="17"/>
        <v>2698.7000000000012</v>
      </c>
    </row>
    <row r="36" spans="1:8" x14ac:dyDescent="0.25">
      <c r="A36" s="16"/>
      <c r="B36" s="13" t="s">
        <v>48</v>
      </c>
      <c r="C36" s="19">
        <f>C35/(C11+C13)</f>
        <v>0.49982007916516724</v>
      </c>
      <c r="D36" s="19">
        <f t="shared" ref="D36:H36" si="18">D35/(D11+D13)</f>
        <v>0.60071182293404501</v>
      </c>
      <c r="E36" s="19">
        <f t="shared" si="18"/>
        <v>0.66441920322291836</v>
      </c>
      <c r="F36" s="19">
        <f t="shared" si="18"/>
        <v>0.69185965498982804</v>
      </c>
      <c r="G36" s="19">
        <f t="shared" si="18"/>
        <v>0.76708466711697176</v>
      </c>
      <c r="H36" s="19">
        <f t="shared" si="18"/>
        <v>0.77868828808033053</v>
      </c>
    </row>
    <row r="37" spans="1:8" ht="30.75" customHeight="1" x14ac:dyDescent="0.25">
      <c r="A37" s="16" t="s">
        <v>38</v>
      </c>
      <c r="B37" s="13" t="s">
        <v>51</v>
      </c>
      <c r="C37" s="10">
        <f>C24+C27</f>
        <v>2226.5</v>
      </c>
      <c r="D37" s="10">
        <f t="shared" ref="D37:H37" si="19">D24+D27</f>
        <v>2455.3999999999992</v>
      </c>
      <c r="E37" s="10">
        <f t="shared" si="19"/>
        <v>2669.8999999999992</v>
      </c>
      <c r="F37" s="10">
        <f>F24+F27</f>
        <v>2777.6</v>
      </c>
      <c r="G37" s="10">
        <f t="shared" si="19"/>
        <v>2892.0000000000005</v>
      </c>
      <c r="H37" s="10">
        <f t="shared" si="19"/>
        <v>2983.7000000000012</v>
      </c>
    </row>
    <row r="38" spans="1:8" ht="45" x14ac:dyDescent="0.25">
      <c r="A38" s="16" t="s">
        <v>40</v>
      </c>
      <c r="B38" s="13" t="s">
        <v>39</v>
      </c>
      <c r="C38" s="10">
        <f>C25+C28</f>
        <v>1840.7</v>
      </c>
      <c r="D38" s="10">
        <f>D25+D28</f>
        <v>2239.6</v>
      </c>
      <c r="E38" s="10">
        <f>E25+E28</f>
        <v>2455.3999999999992</v>
      </c>
      <c r="F38" s="10">
        <f>F25+F28</f>
        <v>2669.8999999999992</v>
      </c>
      <c r="G38" s="10">
        <f>G25+G28</f>
        <v>2762.6</v>
      </c>
      <c r="H38" s="10">
        <f>H25+H28</f>
        <v>2897.0000000000005</v>
      </c>
    </row>
    <row r="39" spans="1:8" ht="18" customHeight="1" x14ac:dyDescent="0.25">
      <c r="A39" s="16" t="s">
        <v>42</v>
      </c>
      <c r="B39" s="13" t="s">
        <v>41</v>
      </c>
      <c r="C39" s="10">
        <v>176</v>
      </c>
      <c r="D39" s="10">
        <v>221.8</v>
      </c>
      <c r="E39" s="10">
        <v>231.6</v>
      </c>
      <c r="F39" s="10">
        <v>240</v>
      </c>
      <c r="G39" s="10">
        <v>250</v>
      </c>
      <c r="H39" s="10">
        <v>260</v>
      </c>
    </row>
    <row r="40" spans="1:8" x14ac:dyDescent="0.25">
      <c r="A40" s="16"/>
      <c r="B40" s="13"/>
      <c r="C40" s="10"/>
      <c r="D40" s="10"/>
      <c r="E40" s="10"/>
      <c r="F40" s="10"/>
      <c r="G40" s="10"/>
      <c r="H40" s="10"/>
    </row>
    <row r="41" spans="1:8" x14ac:dyDescent="0.25">
      <c r="A41" s="11"/>
      <c r="B41" s="12"/>
      <c r="C41" s="12"/>
      <c r="D41" s="12"/>
      <c r="E41" s="12"/>
      <c r="F41" s="12"/>
      <c r="G41" s="12"/>
      <c r="H41" s="12"/>
    </row>
    <row r="42" spans="1:8" x14ac:dyDescent="0.25">
      <c r="A42" s="11"/>
      <c r="B42" s="12"/>
      <c r="C42" s="12"/>
      <c r="D42" s="12"/>
      <c r="E42" s="12"/>
      <c r="F42" s="12"/>
      <c r="G42" s="12"/>
      <c r="H42" s="12"/>
    </row>
    <row r="43" spans="1:8" x14ac:dyDescent="0.25">
      <c r="A43" s="11"/>
      <c r="B43" s="12"/>
      <c r="C43" s="12"/>
      <c r="D43" s="12"/>
      <c r="E43" s="12"/>
      <c r="F43" s="12"/>
      <c r="G43" s="12"/>
      <c r="H43" s="12"/>
    </row>
    <row r="44" spans="1:8" x14ac:dyDescent="0.25">
      <c r="A44" s="11"/>
      <c r="B44" s="12"/>
      <c r="C44" s="12"/>
      <c r="D44" s="12"/>
      <c r="E44" s="12"/>
      <c r="F44" s="12"/>
      <c r="G44" s="12"/>
      <c r="H44" s="12"/>
    </row>
    <row r="45" spans="1:8" x14ac:dyDescent="0.25">
      <c r="A45" s="11"/>
      <c r="B45" s="12"/>
      <c r="C45" s="12"/>
      <c r="D45" s="12"/>
      <c r="E45" s="12"/>
      <c r="F45" s="12"/>
      <c r="G45" s="12"/>
      <c r="H45" s="12"/>
    </row>
    <row r="46" spans="1:8" x14ac:dyDescent="0.25">
      <c r="A46" s="11"/>
      <c r="B46" s="12"/>
      <c r="C46" s="12"/>
      <c r="D46" s="12"/>
      <c r="E46" s="12"/>
      <c r="F46" s="12"/>
      <c r="G46" s="12"/>
      <c r="H46" s="12"/>
    </row>
    <row r="47" spans="1:8" x14ac:dyDescent="0.25">
      <c r="A47" s="11"/>
      <c r="B47" s="12"/>
      <c r="C47" s="12"/>
      <c r="D47" s="12"/>
      <c r="E47" s="12"/>
      <c r="F47" s="12"/>
      <c r="G47" s="12"/>
      <c r="H47" s="12"/>
    </row>
    <row r="48" spans="1:8" x14ac:dyDescent="0.25">
      <c r="A48" s="11"/>
      <c r="B48" s="12"/>
      <c r="C48" s="12"/>
      <c r="D48" s="12"/>
      <c r="E48" s="12"/>
      <c r="F48" s="12"/>
      <c r="G48" s="12"/>
      <c r="H48" s="12"/>
    </row>
    <row r="49" spans="1:8" x14ac:dyDescent="0.25">
      <c r="A49" s="11"/>
      <c r="B49" s="12"/>
      <c r="C49" s="12"/>
      <c r="D49" s="12"/>
      <c r="E49" s="12"/>
      <c r="F49" s="12"/>
      <c r="G49" s="12"/>
      <c r="H49" s="12"/>
    </row>
    <row r="50" spans="1:8" x14ac:dyDescent="0.25">
      <c r="A50" s="11"/>
      <c r="B50" s="12"/>
      <c r="C50" s="12"/>
      <c r="D50" s="12"/>
      <c r="E50" s="12"/>
      <c r="F50" s="12"/>
      <c r="G50" s="12"/>
      <c r="H50" s="12"/>
    </row>
    <row r="51" spans="1:8" x14ac:dyDescent="0.25">
      <c r="A51" s="11"/>
      <c r="B51" s="12"/>
      <c r="C51" s="12"/>
      <c r="D51" s="12"/>
      <c r="E51" s="12"/>
      <c r="F51" s="12"/>
      <c r="G51" s="12"/>
      <c r="H51" s="12"/>
    </row>
    <row r="52" spans="1:8" x14ac:dyDescent="0.25">
      <c r="A52" s="11"/>
      <c r="B52" s="12"/>
      <c r="C52" s="12"/>
      <c r="D52" s="12"/>
      <c r="E52" s="12"/>
      <c r="F52" s="12"/>
      <c r="G52" s="12"/>
      <c r="H52" s="12"/>
    </row>
    <row r="53" spans="1:8" x14ac:dyDescent="0.25">
      <c r="A53" s="11"/>
      <c r="B53" s="12"/>
      <c r="C53" s="12"/>
      <c r="D53" s="12"/>
      <c r="E53" s="12"/>
      <c r="F53" s="12"/>
      <c r="G53" s="12"/>
      <c r="H53" s="12"/>
    </row>
    <row r="54" spans="1:8" x14ac:dyDescent="0.25">
      <c r="A54" s="11"/>
      <c r="B54" s="12"/>
      <c r="C54" s="12"/>
      <c r="D54" s="12"/>
      <c r="E54" s="12"/>
      <c r="F54" s="12"/>
      <c r="G54" s="12"/>
      <c r="H54" s="12"/>
    </row>
    <row r="55" spans="1:8" x14ac:dyDescent="0.25">
      <c r="A55" s="11"/>
      <c r="B55" s="12"/>
      <c r="C55" s="12"/>
      <c r="D55" s="12"/>
      <c r="E55" s="12"/>
      <c r="F55" s="12"/>
      <c r="G55" s="12"/>
      <c r="H55" s="12"/>
    </row>
    <row r="56" spans="1:8" x14ac:dyDescent="0.25">
      <c r="A56" s="11"/>
      <c r="B56" s="12"/>
      <c r="C56" s="12"/>
      <c r="D56" s="12"/>
      <c r="E56" s="12"/>
      <c r="F56" s="12"/>
      <c r="G56" s="12"/>
      <c r="H56" s="12"/>
    </row>
    <row r="57" spans="1:8" x14ac:dyDescent="0.25">
      <c r="A57" s="11"/>
      <c r="B57" s="12"/>
      <c r="C57" s="12"/>
      <c r="D57" s="12"/>
      <c r="E57" s="12"/>
      <c r="F57" s="12"/>
      <c r="G57" s="12"/>
      <c r="H57" s="12"/>
    </row>
    <row r="58" spans="1:8" x14ac:dyDescent="0.25">
      <c r="A58" s="11"/>
      <c r="B58" s="12"/>
      <c r="C58" s="12"/>
      <c r="D58" s="12"/>
      <c r="E58" s="12"/>
      <c r="F58" s="12"/>
      <c r="G58" s="12"/>
      <c r="H58" s="12"/>
    </row>
    <row r="59" spans="1:8" x14ac:dyDescent="0.25">
      <c r="A59" s="11"/>
      <c r="B59" s="12"/>
      <c r="C59" s="12"/>
      <c r="D59" s="12"/>
      <c r="E59" s="12"/>
      <c r="F59" s="12"/>
      <c r="G59" s="12"/>
      <c r="H59" s="12"/>
    </row>
    <row r="60" spans="1:8" x14ac:dyDescent="0.25">
      <c r="A60" s="11"/>
      <c r="B60" s="12"/>
      <c r="C60" s="12"/>
      <c r="D60" s="12"/>
      <c r="E60" s="12"/>
      <c r="F60" s="12"/>
      <c r="G60" s="12"/>
      <c r="H60" s="12"/>
    </row>
    <row r="61" spans="1:8" x14ac:dyDescent="0.25">
      <c r="A61" s="11"/>
      <c r="B61" s="12"/>
      <c r="C61" s="12"/>
      <c r="D61" s="12"/>
      <c r="E61" s="12"/>
      <c r="F61" s="12"/>
      <c r="G61" s="12"/>
      <c r="H61" s="12"/>
    </row>
    <row r="62" spans="1:8" x14ac:dyDescent="0.25">
      <c r="A62" s="11"/>
      <c r="B62" s="12"/>
      <c r="C62" s="12"/>
      <c r="D62" s="12"/>
      <c r="E62" s="12"/>
      <c r="F62" s="12"/>
      <c r="G62" s="12"/>
      <c r="H62" s="12"/>
    </row>
    <row r="63" spans="1:8" x14ac:dyDescent="0.25">
      <c r="A63" s="11"/>
      <c r="B63" s="12"/>
      <c r="C63" s="12"/>
      <c r="D63" s="12"/>
      <c r="E63" s="12"/>
      <c r="F63" s="12"/>
      <c r="G63" s="12"/>
      <c r="H63" s="12"/>
    </row>
    <row r="64" spans="1:8" x14ac:dyDescent="0.25">
      <c r="A64" s="11"/>
      <c r="B64" s="12"/>
      <c r="C64" s="12"/>
      <c r="D64" s="12"/>
      <c r="E64" s="12"/>
      <c r="F64" s="12"/>
      <c r="G64" s="12"/>
      <c r="H64" s="12"/>
    </row>
    <row r="65" spans="1:8" x14ac:dyDescent="0.25">
      <c r="A65" s="11"/>
      <c r="B65" s="12"/>
      <c r="C65" s="12"/>
      <c r="D65" s="12"/>
      <c r="E65" s="12"/>
      <c r="F65" s="12"/>
      <c r="G65" s="12"/>
      <c r="H65" s="12"/>
    </row>
  </sheetData>
  <mergeCells count="12">
    <mergeCell ref="E1:H1"/>
    <mergeCell ref="E2:H2"/>
    <mergeCell ref="E3:H3"/>
    <mergeCell ref="A5:H5"/>
    <mergeCell ref="H11:H12"/>
    <mergeCell ref="C11:C12"/>
    <mergeCell ref="D11:D12"/>
    <mergeCell ref="E11:E12"/>
    <mergeCell ref="F11:F12"/>
    <mergeCell ref="G11:G12"/>
    <mergeCell ref="B11:B12"/>
    <mergeCell ref="A11:A12"/>
  </mergeCells>
  <pageMargins left="0.51181102362204722" right="0.51181102362204722" top="0.35433070866141736" bottom="0.19685039370078741" header="0" footer="0"/>
  <pageSetup paperSize="9" orientation="landscape" r:id="rId1"/>
  <rowBreaks count="1" manualBreakCount="1">
    <brk id="2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GorFU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Lezina</dc:creator>
  <cp:lastModifiedBy>Ирина В. Бушмарина</cp:lastModifiedBy>
  <cp:lastPrinted>2017-01-27T13:06:22Z</cp:lastPrinted>
  <dcterms:created xsi:type="dcterms:W3CDTF">2015-05-13T06:50:54Z</dcterms:created>
  <dcterms:modified xsi:type="dcterms:W3CDTF">2017-02-13T09:16:16Z</dcterms:modified>
</cp:coreProperties>
</file>